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corp.natfuel.com\Users\toumab\Documents\"/>
    </mc:Choice>
  </mc:AlternateContent>
  <xr:revisionPtr revIDLastSave="0" documentId="8_{B1ED65B5-939E-4628-AD15-63379CB9E91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ISS-IT" sheetId="1" r:id="rId1"/>
  </sheets>
  <definedNames>
    <definedName name="_xlnm.Print_Area" localSheetId="0">'ISS-IT'!$A$1:$I$45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H10" i="1"/>
  <c r="G11" i="1"/>
  <c r="E12" i="1"/>
  <c r="E13" i="1" s="1"/>
  <c r="G12" i="1"/>
  <c r="H15" i="1"/>
  <c r="E17" i="1"/>
  <c r="E18" i="1" s="1"/>
  <c r="G17" i="1"/>
  <c r="G18" i="1" s="1"/>
  <c r="G27" i="1"/>
  <c r="E28" i="1"/>
  <c r="G28" i="1" s="1"/>
  <c r="H31" i="1"/>
  <c r="G32" i="1"/>
  <c r="E33" i="1"/>
  <c r="E34" i="1" s="1"/>
  <c r="G33" i="1"/>
  <c r="G13" i="1" l="1"/>
  <c r="E29" i="1"/>
  <c r="G29" i="1"/>
  <c r="E36" i="1"/>
  <c r="G34" i="1"/>
  <c r="G20" i="1"/>
  <c r="E20" i="1"/>
  <c r="G36" i="1" l="1"/>
  <c r="G38" i="1" s="1"/>
  <c r="E38" i="1"/>
</calcChain>
</file>

<file path=xl/sharedStrings.xml><?xml version="1.0" encoding="utf-8"?>
<sst xmlns="http://schemas.openxmlformats.org/spreadsheetml/2006/main" count="36" uniqueCount="21">
  <si>
    <t>ISS / IT  RATE CALCULATOR</t>
  </si>
  <si>
    <t>*Input values in shaded boxes</t>
  </si>
  <si>
    <t>INJECTION</t>
  </si>
  <si>
    <t>Max Rate</t>
  </si>
  <si>
    <t>Negotiated Rate</t>
  </si>
  <si>
    <t>ISS</t>
  </si>
  <si>
    <t>Inj Rate</t>
  </si>
  <si>
    <t>SOA</t>
  </si>
  <si>
    <t>Subtotal</t>
  </si>
  <si>
    <t>IT</t>
  </si>
  <si>
    <t>IT Rate</t>
  </si>
  <si>
    <t>ACA</t>
  </si>
  <si>
    <t>Fuel</t>
  </si>
  <si>
    <t>Injection Total:</t>
  </si>
  <si>
    <t>WITHDRAWAL</t>
  </si>
  <si>
    <t>W/D Rate</t>
  </si>
  <si>
    <t>n/a</t>
  </si>
  <si>
    <t>Withdrawal Total:</t>
  </si>
  <si>
    <t>TOTAL COST/DTH:</t>
  </si>
  <si>
    <t>Input Gas Cost/Dth:</t>
  </si>
  <si>
    <t>SOA/LAUF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</si>
</sst>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0.0%"/>
  </numFmts>
  <fonts count="13" x14ac:knownFonts="1">
    <font>
      <sz val="10"/>
      <name val="Arial"/>
    </font>
    <font>
      <sz val="10"/>
      <name val="Arial"/>
    </font>
    <font>
      <sz val="10"/>
      <name val="Book Antiqua"/>
      <family val="1"/>
    </font>
    <font>
      <b/>
      <sz val="18"/>
      <color indexed="62"/>
      <name val="Book Antiqua"/>
      <family val="1"/>
    </font>
    <font>
      <sz val="10"/>
      <color indexed="12"/>
      <name val="Book Antiqua"/>
      <family val="1"/>
    </font>
    <font>
      <b/>
      <u/>
      <sz val="12"/>
      <name val="Book Antiqua"/>
      <family val="1"/>
    </font>
    <font>
      <u/>
      <sz val="10"/>
      <name val="Book Antiqua"/>
      <family val="1"/>
    </font>
    <font>
      <sz val="10"/>
      <color indexed="13"/>
      <name val="Book Antiqua"/>
      <family val="1"/>
    </font>
    <font>
      <sz val="10"/>
      <color indexed="10"/>
      <name val="Book Antiqua"/>
      <family val="1"/>
    </font>
    <font>
      <b/>
      <sz val="10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0"/>
      <color indexed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2" fillId="4" borderId="5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4" borderId="5" xfId="0" applyFont="1" applyFill="1" applyBorder="1"/>
    <xf numFmtId="0" fontId="2" fillId="4" borderId="0" xfId="0" applyFont="1" applyFill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left" indent="1"/>
    </xf>
    <xf numFmtId="164" fontId="2" fillId="4" borderId="0" xfId="0" applyNumberFormat="1" applyFont="1" applyFill="1" applyBorder="1"/>
    <xf numFmtId="164" fontId="7" fillId="2" borderId="0" xfId="0" applyNumberFormat="1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9" fillId="4" borderId="9" xfId="0" applyFont="1" applyFill="1" applyBorder="1"/>
    <xf numFmtId="0" fontId="9" fillId="4" borderId="10" xfId="0" applyFont="1" applyFill="1" applyBorder="1"/>
    <xf numFmtId="9" fontId="9" fillId="4" borderId="10" xfId="0" applyNumberFormat="1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right"/>
    </xf>
    <xf numFmtId="9" fontId="9" fillId="4" borderId="10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0" xfId="0" applyFont="1" applyFill="1" applyBorder="1"/>
    <xf numFmtId="9" fontId="9" fillId="4" borderId="0" xfId="0" applyNumberFormat="1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right"/>
    </xf>
    <xf numFmtId="9" fontId="9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9" fillId="3" borderId="10" xfId="0" applyFont="1" applyFill="1" applyBorder="1"/>
    <xf numFmtId="0" fontId="9" fillId="3" borderId="10" xfId="0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right"/>
    </xf>
    <xf numFmtId="0" fontId="9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10" fillId="3" borderId="9" xfId="0" applyFont="1" applyFill="1" applyBorder="1"/>
    <xf numFmtId="0" fontId="11" fillId="2" borderId="0" xfId="0" applyFont="1" applyFill="1"/>
    <xf numFmtId="16" fontId="2" fillId="2" borderId="0" xfId="0" applyNumberFormat="1" applyFont="1" applyFill="1"/>
    <xf numFmtId="44" fontId="2" fillId="2" borderId="0" xfId="1" applyFont="1" applyFill="1"/>
    <xf numFmtId="44" fontId="2" fillId="2" borderId="0" xfId="1" applyFont="1" applyFill="1" applyBorder="1"/>
    <xf numFmtId="164" fontId="2" fillId="4" borderId="0" xfId="0" applyNumberFormat="1" applyFont="1" applyFill="1" applyBorder="1" applyProtection="1"/>
    <xf numFmtId="164" fontId="2" fillId="4" borderId="0" xfId="0" applyNumberFormat="1" applyFont="1" applyFill="1" applyBorder="1" applyAlignment="1">
      <alignment horizontal="right"/>
    </xf>
    <xf numFmtId="164" fontId="2" fillId="4" borderId="12" xfId="0" applyNumberFormat="1" applyFont="1" applyFill="1" applyBorder="1" applyProtection="1"/>
    <xf numFmtId="10" fontId="2" fillId="4" borderId="0" xfId="0" applyNumberFormat="1" applyFont="1" applyFill="1" applyBorder="1" applyAlignment="1" applyProtection="1">
      <alignment horizontal="center"/>
    </xf>
    <xf numFmtId="164" fontId="12" fillId="4" borderId="0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6801</xdr:colOff>
      <xdr:row>1</xdr:row>
      <xdr:rowOff>6428</xdr:rowOff>
    </xdr:from>
    <xdr:to>
      <xdr:col>2</xdr:col>
      <xdr:colOff>1262092</xdr:colOff>
      <xdr:row>2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17047-9C99-4E6E-8C41-5E499AB3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0" y="190124"/>
          <a:ext cx="2663631" cy="63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K44"/>
  <sheetViews>
    <sheetView showGridLines="0" tabSelected="1" topLeftCell="A2" zoomScale="140" zoomScaleNormal="140" workbookViewId="0">
      <selection activeCell="E10" sqref="E10"/>
    </sheetView>
  </sheetViews>
  <sheetFormatPr defaultColWidth="9.1796875" defaultRowHeight="13" x14ac:dyDescent="0.3"/>
  <cols>
    <col min="1" max="1" width="3.81640625" style="1" customWidth="1"/>
    <col min="2" max="2" width="20.1796875" style="1" customWidth="1"/>
    <col min="3" max="3" width="18.453125" style="1" customWidth="1"/>
    <col min="4" max="4" width="12.54296875" style="2" customWidth="1"/>
    <col min="5" max="5" width="11.54296875" style="1" customWidth="1"/>
    <col min="6" max="6" width="11.26953125" style="1" customWidth="1"/>
    <col min="7" max="7" width="11.54296875" style="1" customWidth="1"/>
    <col min="8" max="8" width="11.81640625" style="2" customWidth="1"/>
    <col min="9" max="9" width="3.81640625" style="1" customWidth="1"/>
    <col min="10" max="16384" width="9.1796875" style="1"/>
  </cols>
  <sheetData>
    <row r="1" spans="2:11" ht="14.25" customHeight="1" thickBot="1" x14ac:dyDescent="0.35"/>
    <row r="2" spans="2:11" ht="21" customHeight="1" x14ac:dyDescent="0.3">
      <c r="B2" s="3"/>
      <c r="C2" s="4"/>
      <c r="D2" s="54" t="s">
        <v>0</v>
      </c>
      <c r="E2" s="54"/>
      <c r="F2" s="54"/>
      <c r="G2" s="54"/>
      <c r="H2" s="55"/>
    </row>
    <row r="3" spans="2:11" ht="30.75" customHeight="1" thickBot="1" x14ac:dyDescent="0.35">
      <c r="B3" s="5"/>
      <c r="C3" s="6"/>
      <c r="D3" s="56"/>
      <c r="E3" s="56"/>
      <c r="F3" s="56"/>
      <c r="G3" s="56"/>
      <c r="H3" s="57"/>
    </row>
    <row r="4" spans="2:11" ht="15.75" customHeight="1" x14ac:dyDescent="0.3">
      <c r="B4" s="7"/>
      <c r="C4" s="8"/>
      <c r="D4" s="9"/>
      <c r="E4" s="8"/>
      <c r="F4" s="8"/>
      <c r="G4" s="8"/>
      <c r="H4" s="10"/>
    </row>
    <row r="5" spans="2:11" x14ac:dyDescent="0.3">
      <c r="B5" s="7"/>
      <c r="C5" s="11"/>
      <c r="D5" s="12"/>
      <c r="E5" s="13"/>
      <c r="F5" s="14"/>
      <c r="G5" s="14" t="s">
        <v>1</v>
      </c>
      <c r="H5" s="15"/>
    </row>
    <row r="6" spans="2:11" ht="15.5" x14ac:dyDescent="0.35">
      <c r="B6" s="16" t="s">
        <v>2</v>
      </c>
      <c r="C6" s="13"/>
      <c r="D6" s="17"/>
      <c r="E6" s="13"/>
      <c r="F6" s="13"/>
      <c r="G6" s="13"/>
      <c r="H6" s="15"/>
    </row>
    <row r="7" spans="2:11" ht="15.5" x14ac:dyDescent="0.35">
      <c r="B7" s="16"/>
      <c r="C7" s="13"/>
      <c r="D7" s="17"/>
      <c r="E7" s="13"/>
      <c r="F7" s="13"/>
      <c r="G7" s="13"/>
      <c r="H7" s="15"/>
    </row>
    <row r="8" spans="2:11" x14ac:dyDescent="0.3">
      <c r="B8" s="19" t="s">
        <v>19</v>
      </c>
      <c r="C8" s="13"/>
      <c r="D8" s="17"/>
      <c r="E8" s="13"/>
      <c r="F8" s="13"/>
      <c r="G8" s="21">
        <v>2</v>
      </c>
      <c r="H8" s="15"/>
    </row>
    <row r="9" spans="2:11" ht="29.25" customHeight="1" x14ac:dyDescent="0.3">
      <c r="B9" s="7"/>
      <c r="C9" s="11"/>
      <c r="D9" s="12"/>
      <c r="E9" s="18" t="s">
        <v>3</v>
      </c>
      <c r="F9" s="18"/>
      <c r="G9" s="18" t="s">
        <v>4</v>
      </c>
      <c r="H9" s="15"/>
    </row>
    <row r="10" spans="2:11" x14ac:dyDescent="0.3">
      <c r="B10" s="19" t="s">
        <v>5</v>
      </c>
      <c r="C10" s="11" t="s">
        <v>6</v>
      </c>
      <c r="D10" s="12"/>
      <c r="E10" s="49">
        <v>1.1271</v>
      </c>
      <c r="F10" s="20"/>
      <c r="G10" s="21">
        <v>0.85</v>
      </c>
      <c r="H10" s="22" t="str">
        <f>IF(E10=G10," ","Discounted")</f>
        <v>Discounted</v>
      </c>
      <c r="K10" s="46"/>
    </row>
    <row r="11" spans="2:11" x14ac:dyDescent="0.3">
      <c r="B11" s="19"/>
      <c r="C11" s="11" t="s">
        <v>11</v>
      </c>
      <c r="D11" s="12"/>
      <c r="E11" s="49">
        <v>1.5E-3</v>
      </c>
      <c r="F11" s="20"/>
      <c r="G11" s="49">
        <f>+E11</f>
        <v>1.5E-3</v>
      </c>
      <c r="H11" s="22"/>
      <c r="K11" s="46"/>
    </row>
    <row r="12" spans="2:11" x14ac:dyDescent="0.3">
      <c r="B12" s="19"/>
      <c r="C12" s="11" t="s">
        <v>20</v>
      </c>
      <c r="D12" s="52">
        <v>4.5999999999999999E-3</v>
      </c>
      <c r="E12" s="49">
        <f>D12*$G$8</f>
        <v>9.1999999999999998E-3</v>
      </c>
      <c r="F12" s="20"/>
      <c r="G12" s="49">
        <f>+G8*D12</f>
        <v>9.1999999999999998E-3</v>
      </c>
      <c r="H12" s="22"/>
    </row>
    <row r="13" spans="2:11" x14ac:dyDescent="0.3">
      <c r="B13" s="19"/>
      <c r="C13" s="11" t="s">
        <v>8</v>
      </c>
      <c r="D13" s="23"/>
      <c r="E13" s="20">
        <f>SUM(E10:E12)</f>
        <v>1.1378000000000001</v>
      </c>
      <c r="F13" s="11"/>
      <c r="G13" s="20">
        <f>SUM(G10:G12)</f>
        <v>0.86069999999999991</v>
      </c>
      <c r="H13" s="22"/>
    </row>
    <row r="14" spans="2:11" x14ac:dyDescent="0.3">
      <c r="B14" s="19"/>
      <c r="C14" s="11"/>
      <c r="D14" s="23"/>
      <c r="E14" s="11"/>
      <c r="F14" s="11"/>
      <c r="G14" s="20"/>
      <c r="H14" s="22"/>
      <c r="K14" s="47"/>
    </row>
    <row r="15" spans="2:11" x14ac:dyDescent="0.3">
      <c r="B15" s="19" t="s">
        <v>9</v>
      </c>
      <c r="C15" s="11" t="s">
        <v>10</v>
      </c>
      <c r="D15" s="12"/>
      <c r="E15" s="49">
        <v>0.17630000000000001</v>
      </c>
      <c r="F15" s="20"/>
      <c r="G15" s="21">
        <v>0.15</v>
      </c>
      <c r="H15" s="22" t="str">
        <f>IF(E15=G15," ","Discounted")</f>
        <v>Discounted</v>
      </c>
      <c r="K15" s="48"/>
    </row>
    <row r="16" spans="2:11" x14ac:dyDescent="0.3">
      <c r="B16" s="19"/>
      <c r="C16" s="11" t="s">
        <v>11</v>
      </c>
      <c r="D16" s="12"/>
      <c r="E16" s="49">
        <v>1.5E-3</v>
      </c>
      <c r="F16" s="20"/>
      <c r="G16" s="49">
        <f>E16</f>
        <v>1.5E-3</v>
      </c>
      <c r="H16" s="22" t="str">
        <f>IF(E16=G16," ","Discounted")</f>
        <v xml:space="preserve"> </v>
      </c>
      <c r="K16" s="47"/>
    </row>
    <row r="17" spans="2:8" x14ac:dyDescent="0.3">
      <c r="B17" s="19"/>
      <c r="C17" s="11" t="s">
        <v>12</v>
      </c>
      <c r="D17" s="52">
        <v>1.15E-2</v>
      </c>
      <c r="E17" s="51">
        <f>D17*$G$8</f>
        <v>2.3E-2</v>
      </c>
      <c r="F17" s="20"/>
      <c r="G17" s="51">
        <f>D17*$G$8</f>
        <v>2.3E-2</v>
      </c>
      <c r="H17" s="22"/>
    </row>
    <row r="18" spans="2:8" x14ac:dyDescent="0.3">
      <c r="B18" s="19"/>
      <c r="C18" s="11" t="s">
        <v>8</v>
      </c>
      <c r="D18" s="12"/>
      <c r="E18" s="20">
        <f>SUM(E15:E17)</f>
        <v>0.20080000000000001</v>
      </c>
      <c r="F18" s="11"/>
      <c r="G18" s="20">
        <f>SUM(G15:G17)</f>
        <v>0.17449999999999999</v>
      </c>
      <c r="H18" s="15"/>
    </row>
    <row r="19" spans="2:8" x14ac:dyDescent="0.3">
      <c r="B19" s="19"/>
      <c r="C19" s="11"/>
      <c r="D19" s="12"/>
      <c r="E19" s="20"/>
      <c r="F19" s="11"/>
      <c r="G19" s="20"/>
      <c r="H19" s="25"/>
    </row>
    <row r="20" spans="2:8" ht="13.5" thickBot="1" x14ac:dyDescent="0.35">
      <c r="B20" s="26"/>
      <c r="C20" s="27" t="s">
        <v>13</v>
      </c>
      <c r="D20" s="28"/>
      <c r="E20" s="29">
        <f>+E13+E18</f>
        <v>1.3386000000000002</v>
      </c>
      <c r="F20" s="30"/>
      <c r="G20" s="29">
        <f>+G13+G18</f>
        <v>1.0351999999999999</v>
      </c>
      <c r="H20" s="31"/>
    </row>
    <row r="21" spans="2:8" x14ac:dyDescent="0.3">
      <c r="B21" s="32"/>
      <c r="C21" s="33"/>
      <c r="D21" s="34"/>
      <c r="E21" s="35"/>
      <c r="F21" s="36"/>
      <c r="G21" s="35"/>
      <c r="H21" s="15"/>
    </row>
    <row r="22" spans="2:8" ht="15.5" x14ac:dyDescent="0.35">
      <c r="B22" s="16" t="s">
        <v>14</v>
      </c>
      <c r="C22" s="11"/>
      <c r="D22" s="12"/>
      <c r="E22" s="11"/>
      <c r="F22" s="11"/>
      <c r="G22" s="11"/>
      <c r="H22" s="15"/>
    </row>
    <row r="23" spans="2:8" ht="15.5" x14ac:dyDescent="0.35">
      <c r="B23" s="16"/>
      <c r="C23" s="11"/>
      <c r="D23" s="12"/>
      <c r="E23" s="11"/>
      <c r="F23" s="11"/>
      <c r="G23" s="11"/>
      <c r="H23" s="15"/>
    </row>
    <row r="24" spans="2:8" x14ac:dyDescent="0.3">
      <c r="B24" s="19" t="s">
        <v>19</v>
      </c>
      <c r="C24" s="11"/>
      <c r="D24" s="12"/>
      <c r="E24" s="11"/>
      <c r="F24" s="11"/>
      <c r="G24" s="21">
        <v>0</v>
      </c>
      <c r="H24" s="15"/>
    </row>
    <row r="25" spans="2:8" ht="29.25" customHeight="1" x14ac:dyDescent="0.35">
      <c r="B25" s="16"/>
      <c r="C25" s="11"/>
      <c r="D25" s="12"/>
      <c r="E25" s="18" t="s">
        <v>3</v>
      </c>
      <c r="F25" s="18"/>
      <c r="G25" s="18" t="s">
        <v>4</v>
      </c>
      <c r="H25" s="15"/>
    </row>
    <row r="26" spans="2:8" x14ac:dyDescent="0.3">
      <c r="B26" s="19" t="s">
        <v>5</v>
      </c>
      <c r="C26" s="11" t="s">
        <v>15</v>
      </c>
      <c r="D26" s="12"/>
      <c r="E26" s="37" t="s">
        <v>16</v>
      </c>
      <c r="F26" s="37"/>
      <c r="G26" s="37" t="s">
        <v>16</v>
      </c>
      <c r="H26" s="15"/>
    </row>
    <row r="27" spans="2:8" x14ac:dyDescent="0.3">
      <c r="B27" s="19"/>
      <c r="C27" s="11" t="s">
        <v>11</v>
      </c>
      <c r="D27" s="12"/>
      <c r="E27" s="50" t="s">
        <v>16</v>
      </c>
      <c r="F27" s="37"/>
      <c r="G27" s="50" t="str">
        <f>+E27</f>
        <v>n/a</v>
      </c>
      <c r="H27" s="15"/>
    </row>
    <row r="28" spans="2:8" x14ac:dyDescent="0.3">
      <c r="B28" s="19"/>
      <c r="C28" s="11" t="s">
        <v>7</v>
      </c>
      <c r="D28" s="52">
        <v>4.1999999999999997E-3</v>
      </c>
      <c r="E28" s="49">
        <f>TRUNC(D28*$G$24,4)</f>
        <v>0</v>
      </c>
      <c r="F28" s="20"/>
      <c r="G28" s="53">
        <f>+E28</f>
        <v>0</v>
      </c>
      <c r="H28" s="22"/>
    </row>
    <row r="29" spans="2:8" x14ac:dyDescent="0.3">
      <c r="B29" s="19"/>
      <c r="C29" s="11" t="s">
        <v>8</v>
      </c>
      <c r="D29" s="23"/>
      <c r="E29" s="20">
        <f>SUM(E27:E28)</f>
        <v>0</v>
      </c>
      <c r="F29" s="20"/>
      <c r="G29" s="20">
        <f>SUM(G27:G28)</f>
        <v>0</v>
      </c>
      <c r="H29" s="15"/>
    </row>
    <row r="30" spans="2:8" x14ac:dyDescent="0.3">
      <c r="B30" s="19"/>
      <c r="C30" s="11"/>
      <c r="D30" s="24"/>
      <c r="E30" s="20"/>
      <c r="F30" s="20"/>
      <c r="G30" s="20"/>
      <c r="H30" s="15"/>
    </row>
    <row r="31" spans="2:8" x14ac:dyDescent="0.3">
      <c r="B31" s="19" t="s">
        <v>9</v>
      </c>
      <c r="C31" s="38" t="s">
        <v>10</v>
      </c>
      <c r="D31" s="12"/>
      <c r="E31" s="49">
        <v>0.17630000000000001</v>
      </c>
      <c r="F31" s="20"/>
      <c r="G31" s="21">
        <v>0.15</v>
      </c>
      <c r="H31" s="22" t="str">
        <f>IF(E31=G31," ","Discounted")</f>
        <v>Discounted</v>
      </c>
    </row>
    <row r="32" spans="2:8" x14ac:dyDescent="0.3">
      <c r="B32" s="7"/>
      <c r="C32" s="38" t="s">
        <v>11</v>
      </c>
      <c r="D32" s="12"/>
      <c r="E32" s="49">
        <v>1.5E-3</v>
      </c>
      <c r="F32" s="20"/>
      <c r="G32" s="49">
        <f>E32</f>
        <v>1.5E-3</v>
      </c>
      <c r="H32" s="22"/>
    </row>
    <row r="33" spans="2:8" x14ac:dyDescent="0.3">
      <c r="B33" s="7"/>
      <c r="C33" s="38" t="s">
        <v>12</v>
      </c>
      <c r="D33" s="52">
        <v>1.15E-2</v>
      </c>
      <c r="E33" s="51">
        <f>D33*$G$24</f>
        <v>0</v>
      </c>
      <c r="F33" s="20"/>
      <c r="G33" s="51">
        <f>D33*G24</f>
        <v>0</v>
      </c>
      <c r="H33" s="22"/>
    </row>
    <row r="34" spans="2:8" x14ac:dyDescent="0.3">
      <c r="B34" s="7"/>
      <c r="C34" s="38" t="s">
        <v>8</v>
      </c>
      <c r="D34" s="24"/>
      <c r="E34" s="20">
        <f>SUM(E31:E33)</f>
        <v>0.17780000000000001</v>
      </c>
      <c r="F34" s="20"/>
      <c r="G34" s="20">
        <f>SUM(G31:G33)</f>
        <v>0.1515</v>
      </c>
      <c r="H34" s="22"/>
    </row>
    <row r="35" spans="2:8" x14ac:dyDescent="0.3">
      <c r="B35" s="7"/>
      <c r="C35" s="38"/>
      <c r="D35" s="24"/>
      <c r="E35" s="20"/>
      <c r="F35" s="20"/>
      <c r="G35" s="20"/>
      <c r="H35" s="22"/>
    </row>
    <row r="36" spans="2:8" ht="13.5" thickBot="1" x14ac:dyDescent="0.35">
      <c r="B36" s="26"/>
      <c r="C36" s="27" t="s">
        <v>17</v>
      </c>
      <c r="D36" s="28"/>
      <c r="E36" s="29">
        <f>+E29+E34</f>
        <v>0.17780000000000001</v>
      </c>
      <c r="F36" s="30"/>
      <c r="G36" s="29">
        <f>+G29+G34</f>
        <v>0.1515</v>
      </c>
      <c r="H36" s="31"/>
    </row>
    <row r="37" spans="2:8" x14ac:dyDescent="0.3">
      <c r="B37" s="7"/>
      <c r="C37" s="38"/>
      <c r="D37" s="12"/>
      <c r="E37" s="11"/>
      <c r="F37" s="11"/>
      <c r="G37" s="11"/>
      <c r="H37" s="15"/>
    </row>
    <row r="38" spans="2:8" ht="16" thickBot="1" x14ac:dyDescent="0.4">
      <c r="B38" s="44" t="s">
        <v>18</v>
      </c>
      <c r="C38" s="39"/>
      <c r="D38" s="40"/>
      <c r="E38" s="41">
        <f>+E20+E36</f>
        <v>1.5164000000000002</v>
      </c>
      <c r="F38" s="42"/>
      <c r="G38" s="41">
        <f>+G20+G36</f>
        <v>1.1866999999999999</v>
      </c>
      <c r="H38" s="43"/>
    </row>
    <row r="44" spans="2:8" s="45" customFormat="1" ht="15.5" x14ac:dyDescent="0.35">
      <c r="B44" s="1"/>
      <c r="C44" s="1"/>
      <c r="D44" s="2"/>
      <c r="E44" s="1"/>
      <c r="F44" s="1"/>
      <c r="G44" s="1"/>
      <c r="H44" s="2"/>
    </row>
  </sheetData>
  <mergeCells count="1">
    <mergeCell ref="D2:H3"/>
  </mergeCells>
  <phoneticPr fontId="0" type="noConversion"/>
  <printOptions horizontalCentered="1" verticalCentered="1"/>
  <pageMargins left="0.25" right="0.25" top="0.5" bottom="0.5" header="0.5" footer="0.5"/>
  <pageSetup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ISS-IT</vt:lpstr>
      <vt:lpstr>'ISS-IT'!Print_Area</vt:lpstr>
    </vt:vector>
  </TitlesOfParts>
  <Company>National Fuel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DispenzaG</dc:creator>
  <cp:lastModifiedBy>Benjamin Touma</cp:lastModifiedBy>
  <cp:lastPrinted>2017-11-14T19:19:46Z</cp:lastPrinted>
  <dcterms:created xsi:type="dcterms:W3CDTF">2007-07-20T11:58:10Z</dcterms:created>
  <dcterms:modified xsi:type="dcterms:W3CDTF">2023-02-23T17:50:07Z</dcterms:modified>
</cp:coreProperties>
</file>